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564be4f9d98255e/UNI/2020 Term 1/ACCT11081 FINANCIAL ACCOUNTING/Assignment/"/>
    </mc:Choice>
  </mc:AlternateContent>
  <xr:revisionPtr revIDLastSave="257" documentId="8_{EC6D6CBD-552D-4C77-B47E-D55B2908447E}" xr6:coauthVersionLast="45" xr6:coauthVersionMax="45" xr10:uidLastSave="{B9FEA40E-44E3-482F-931D-F7EC9999DEDF}"/>
  <bookViews>
    <workbookView xWindow="28680" yWindow="-120" windowWidth="29040" windowHeight="15840" xr2:uid="{00000000-000D-0000-FFFF-FFFF00000000}"/>
  </bookViews>
  <sheets>
    <sheet name="Trial Balance" sheetId="4" r:id="rId1"/>
    <sheet name="W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4" i="4" l="1"/>
  <c r="D31" i="4"/>
  <c r="D32" i="4"/>
  <c r="D35" i="4"/>
  <c r="E52" i="4"/>
  <c r="F52" i="4"/>
  <c r="G52" i="4"/>
  <c r="D28" i="4"/>
  <c r="D24" i="4"/>
  <c r="C12" i="4"/>
  <c r="C13" i="4"/>
  <c r="C14" i="4"/>
  <c r="C15" i="4"/>
  <c r="C16" i="4"/>
  <c r="C17" i="4"/>
  <c r="C18" i="4"/>
  <c r="C19" i="4"/>
  <c r="C20" i="4"/>
  <c r="C9" i="4"/>
  <c r="C10" i="4"/>
  <c r="C52" i="4" s="1"/>
  <c r="D51" i="4"/>
  <c r="C50" i="4"/>
  <c r="C44" i="4"/>
  <c r="C45" i="4"/>
  <c r="C46" i="4"/>
  <c r="C47" i="4"/>
  <c r="C43" i="4"/>
  <c r="D39" i="4"/>
  <c r="D40" i="4"/>
  <c r="D38" i="4"/>
  <c r="D33" i="4"/>
  <c r="D25" i="4"/>
  <c r="D26" i="4"/>
  <c r="D27" i="4"/>
  <c r="D23" i="4"/>
  <c r="C11" i="4"/>
  <c r="H52" i="4"/>
  <c r="D52" i="4" l="1"/>
  <c r="F53" i="4"/>
  <c r="D45" i="2"/>
  <c r="C57" i="2"/>
  <c r="C37" i="2"/>
  <c r="D37" i="2"/>
  <c r="D36" i="2"/>
  <c r="D25" i="2"/>
  <c r="D26" i="2"/>
  <c r="D27" i="2"/>
  <c r="D28" i="2"/>
  <c r="D29" i="2"/>
  <c r="D30" i="2"/>
  <c r="D31" i="2"/>
  <c r="D32" i="2"/>
  <c r="D33" i="2"/>
  <c r="D24" i="2"/>
  <c r="C10" i="2"/>
  <c r="C11" i="2"/>
  <c r="C12" i="2"/>
  <c r="C13" i="2"/>
  <c r="C14" i="2"/>
  <c r="C15" i="2"/>
  <c r="C16" i="2"/>
  <c r="C17" i="2"/>
  <c r="C18" i="2"/>
  <c r="C19" i="2"/>
  <c r="C20" i="2"/>
  <c r="C21" i="2"/>
  <c r="C9" i="2"/>
  <c r="F70" i="2"/>
  <c r="D7" i="4"/>
  <c r="E7" i="4" s="1"/>
  <c r="F7" i="4" s="1"/>
  <c r="G7" i="4" s="1"/>
  <c r="H7" i="4" s="1"/>
  <c r="D63" i="2"/>
  <c r="D64" i="2"/>
  <c r="D62" i="2"/>
  <c r="D39" i="2" s="1"/>
  <c r="C61" i="2"/>
  <c r="C65" i="2"/>
  <c r="C66" i="2"/>
  <c r="C67" i="2"/>
  <c r="C60" i="2"/>
  <c r="D53" i="4" l="1"/>
  <c r="D68" i="2"/>
  <c r="C49" i="2"/>
  <c r="C50" i="2"/>
  <c r="C51" i="2"/>
  <c r="C52" i="2"/>
  <c r="C53" i="2"/>
  <c r="C54" i="2"/>
  <c r="C55" i="2"/>
  <c r="C56" i="2"/>
  <c r="C48" i="2"/>
  <c r="D43" i="2"/>
  <c r="D44" i="2"/>
  <c r="D42" i="2"/>
  <c r="E70" i="2"/>
  <c r="H70" i="2"/>
  <c r="G70" i="2"/>
  <c r="C38" i="2" l="1"/>
  <c r="C70" i="2"/>
  <c r="F71" i="2"/>
  <c r="D70" i="2"/>
  <c r="D7" i="2"/>
  <c r="E7" i="2" s="1"/>
  <c r="F7" i="2" s="1"/>
  <c r="G7" i="2" s="1"/>
  <c r="H7" i="2" s="1"/>
  <c r="D71" i="2" l="1"/>
</calcChain>
</file>

<file path=xl/sharedStrings.xml><?xml version="1.0" encoding="utf-8"?>
<sst xmlns="http://schemas.openxmlformats.org/spreadsheetml/2006/main" count="136" uniqueCount="88">
  <si>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</si>
  <si>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</si>
  <si>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</si>
  <si>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</si>
  <si>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</si>
  <si>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</si>
  <si>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</si>
  <si>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</si>
  <si>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</si>
  <si>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</si>
  <si>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</si>
  <si>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</si>
  <si>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</si>
  <si>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</si>
  <si>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$'000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</si>
  <si>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</si>
  <si>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</si>
  <si>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</si>
  <si>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</si>
  <si>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>Cash and cash equivalents</t>
  </si>
  <si>
    <t>Receivables - Trade and other</t>
  </si>
  <si>
    <t>Inventories</t>
  </si>
  <si>
    <t>Derivatives</t>
  </si>
  <si>
    <t>Other</t>
  </si>
  <si>
    <t>Investments in associates and joint ventures</t>
  </si>
  <si>
    <t>Deferred tax assets</t>
  </si>
  <si>
    <t>Property</t>
  </si>
  <si>
    <t>Plant and equipment</t>
  </si>
  <si>
    <t>Goodwill</t>
  </si>
  <si>
    <t>Intangible assets</t>
  </si>
  <si>
    <t>*</t>
  </si>
  <si>
    <t>Note how I have accounted for Revenue, Expenses and Other CI in these items by looking through the Statement of changes in equity.</t>
  </si>
  <si>
    <t>Trade and other payables</t>
  </si>
  <si>
    <t>Interest-bearing loans and borrowings</t>
  </si>
  <si>
    <t>Income tax payable</t>
  </si>
  <si>
    <t>Provisions</t>
  </si>
  <si>
    <t>Issued capital</t>
  </si>
  <si>
    <t>Reserved shares</t>
  </si>
  <si>
    <t>Retained earnings</t>
  </si>
  <si>
    <t>Reserves</t>
  </si>
  <si>
    <t>Other Income</t>
  </si>
  <si>
    <t>Share of net profits</t>
  </si>
  <si>
    <t>Raw materials and inventory</t>
  </si>
  <si>
    <t>Employee benefits expense</t>
  </si>
  <si>
    <t>Freight and other related expenses</t>
  </si>
  <si>
    <t>Occupancy-related expenses</t>
  </si>
  <si>
    <t>Depreciation and amortisation</t>
  </si>
  <si>
    <t>Impairment expenses</t>
  </si>
  <si>
    <t>Other expenses</t>
  </si>
  <si>
    <t>Finance costs</t>
  </si>
  <si>
    <t>Income tax expense</t>
  </si>
  <si>
    <t>Exchange differences on translation of foreign operations</t>
  </si>
  <si>
    <t>Unrealised (losses)/gains on cash flow hedges</t>
  </si>
  <si>
    <t>Realised losses transferred to net profit</t>
  </si>
  <si>
    <t>Realised gains transferred to non-financial assets</t>
  </si>
  <si>
    <t>Tax effect</t>
  </si>
  <si>
    <t>Remeasurement (loss)/gain on defined benefit plan</t>
  </si>
  <si>
    <t>Note - I started with a CR here, and ended up with a DR (so I moved the figure to the DR column so that it wouldn't appear as a negative CR).</t>
  </si>
  <si>
    <t>Wesfarmers Ltd</t>
  </si>
  <si>
    <t>Exchange differences recognised in the income statement</t>
  </si>
  <si>
    <t>Share of associates and joint ventures</t>
  </si>
  <si>
    <t>Loss after tax for the year for Bunnings UK and Ireland</t>
  </si>
  <si>
    <t>Profit after tax for the year for WES Curragh PL</t>
  </si>
  <si>
    <t>Barratt Developments PLC</t>
  </si>
  <si>
    <r>
      <rPr>
        <b/>
        <sz val="11"/>
        <color theme="1"/>
        <rFont val="Calibri"/>
        <family val="2"/>
      </rPr>
      <t>£</t>
    </r>
    <r>
      <rPr>
        <b/>
        <sz val="11"/>
        <color theme="1"/>
        <rFont val="Calibri"/>
        <family val="2"/>
        <scheme val="minor"/>
      </rPr>
      <t>'m</t>
    </r>
  </si>
  <si>
    <t>Other intangible assets</t>
  </si>
  <si>
    <t>Property, plant and equipment</t>
  </si>
  <si>
    <t>Investments in subsidiary undertakings</t>
  </si>
  <si>
    <t>Investments in joint ventures and associates</t>
  </si>
  <si>
    <t>Retirement benefit assets</t>
  </si>
  <si>
    <t>Secured loans</t>
  </si>
  <si>
    <t>Trade and other receivables</t>
  </si>
  <si>
    <t xml:space="preserve">Inventories </t>
  </si>
  <si>
    <t>Loans and borrowings</t>
  </si>
  <si>
    <t>Deferred tax liabilities</t>
  </si>
  <si>
    <t>Share capital</t>
  </si>
  <si>
    <t>Share premium</t>
  </si>
  <si>
    <t>Merger reserve</t>
  </si>
  <si>
    <t>Cost of sales</t>
  </si>
  <si>
    <t>Administrative expenses</t>
  </si>
  <si>
    <t>Finance income</t>
  </si>
  <si>
    <t>Share of post-tax profit from joint ventures</t>
  </si>
  <si>
    <t>Loss on disposal of joint ventures</t>
  </si>
  <si>
    <t>Tax</t>
  </si>
  <si>
    <t>Actuarial (loss)/gain on defined benefit pension scheme</t>
  </si>
  <si>
    <t>Tax credit/(charge) relating to items not reclassified</t>
  </si>
  <si>
    <t>Current tax liabilities</t>
  </si>
  <si>
    <t>Non-controlling interests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</si>
</sst>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0" xfId="0" applyFont="1"/>
    <xf numFmtId="0" fontId="0" fillId="0" borderId="9" xfId="0" applyBorder="1"/>
    <xf numFmtId="0" fontId="1" fillId="0" borderId="0" xfId="0" applyFont="1" applyBorder="1"/>
    <xf numFmtId="0" fontId="1" fillId="0" borderId="15" xfId="0" applyFont="1" applyBorder="1"/>
    <xf numFmtId="0" fontId="1" fillId="0" borderId="16" xfId="0" applyFont="1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7" xfId="0" applyBorder="1"/>
    <xf numFmtId="0" fontId="0" fillId="0" borderId="18" xfId="0" applyBorder="1"/>
    <xf numFmtId="0" fontId="1" fillId="2" borderId="12" xfId="0" applyFont="1" applyFill="1" applyBorder="1"/>
    <xf numFmtId="0" fontId="1" fillId="2" borderId="11" xfId="0" applyFont="1" applyFill="1" applyBorder="1"/>
    <xf numFmtId="0" fontId="0" fillId="0" borderId="0" xfId="0" applyFont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6" fontId="1" fillId="2" borderId="22" xfId="0" quotePrefix="1" applyNumberFormat="1" applyFont="1" applyFill="1" applyBorder="1" applyAlignment="1">
      <alignment horizontal="center"/>
    </xf>
    <xf numFmtId="6" fontId="1" fillId="2" borderId="23" xfId="0" applyNumberFormat="1" applyFont="1" applyFill="1" applyBorder="1" applyAlignment="1">
      <alignment horizontal="center"/>
    </xf>
    <xf numFmtId="6" fontId="1" fillId="2" borderId="22" xfId="0" applyNumberFormat="1" applyFont="1" applyFill="1" applyBorder="1" applyAlignment="1">
      <alignment horizontal="center"/>
    </xf>
    <xf numFmtId="3" fontId="0" fillId="0" borderId="24" xfId="0" applyNumberFormat="1" applyBorder="1"/>
    <xf numFmtId="0" fontId="0" fillId="0" borderId="24" xfId="0" applyBorder="1"/>
    <xf numFmtId="0" fontId="0" fillId="0" borderId="16" xfId="0" applyFont="1" applyBorder="1"/>
    <xf numFmtId="0" fontId="4" fillId="0" borderId="0" xfId="0" applyFont="1"/>
    <xf numFmtId="0" fontId="4" fillId="0" borderId="24" xfId="0" applyFont="1" applyBorder="1"/>
    <xf numFmtId="3" fontId="0" fillId="0" borderId="8" xfId="0" applyNumberFormat="1" applyBorder="1"/>
    <xf numFmtId="164" fontId="0" fillId="0" borderId="6" xfId="1" applyNumberFormat="1" applyFont="1" applyBorder="1"/>
    <xf numFmtId="164" fontId="1" fillId="2" borderId="10" xfId="1" applyNumberFormat="1" applyFont="1" applyFill="1" applyBorder="1"/>
    <xf numFmtId="164" fontId="0" fillId="0" borderId="0" xfId="0" applyNumberFormat="1" applyBorder="1"/>
    <xf numFmtId="164" fontId="0" fillId="0" borderId="5" xfId="1" applyNumberFormat="1" applyFont="1" applyBorder="1"/>
    <xf numFmtId="164" fontId="0" fillId="0" borderId="24" xfId="1" applyNumberFormat="1" applyFont="1" applyBorder="1"/>
    <xf numFmtId="164" fontId="0" fillId="0" borderId="5" xfId="0" applyNumberFormat="1" applyBorder="1"/>
    <xf numFmtId="164" fontId="0" fillId="0" borderId="25" xfId="1" applyNumberFormat="1" applyFont="1" applyBorder="1"/>
    <xf numFmtId="3" fontId="0" fillId="0" borderId="25" xfId="0" applyNumberForma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" fontId="2" fillId="2" borderId="3" xfId="0" applyNumberFormat="1" applyFont="1" applyFill="1" applyBorder="1" applyAlignment="1">
      <alignment horizontal="center"/>
    </xf>
    <xf numFmtId="15" fontId="2" fillId="2" borderId="3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 applyFont="1" applyAlignment="1">
      <alignment wrapText="1"/>
    </xf>
    <xf numFmtId="4" fontId="0" fillId="0" borderId="5" xfId="0" applyNumberFormat="1" applyBorder="1"/>
    <xf numFmtId="0" fontId="0" fillId="0" borderId="15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99D53-1770-4280-804B-8E95D6B6DD2C}">
  <dimension ref="B1:H57"/>
  <sheetViews>
    <sheetView tabSelected="1" workbookViewId="0">
      <selection activeCell="J44" sqref="J44"/>
    </sheetView>
  </sheetViews>
  <sheetFormatPr defaultRowHeight="14.4" x14ac:dyDescent="0.3"/>
  <cols>
    <col min="2" max="2" width="46.21875" customWidth="1"/>
    <col min="3" max="3" width="9.5546875" bestFit="1" customWidth="1"/>
    <col min="4" max="4" width="10" bestFit="1" customWidth="1"/>
    <col min="5" max="5" width="9.5546875" bestFit="1" customWidth="1"/>
    <col min="6" max="6" width="10" bestFit="1" customWidth="1"/>
    <col min="7" max="7" width="9.5546875" bestFit="1" customWidth="1"/>
    <col min="8" max="8" width="10" bestFit="1" customWidth="1"/>
  </cols>
  <sheetData>
    <row r="1" spans="2:8" ht="32.25" customHeight="1" x14ac:dyDescent="0.4">
      <c r="B1" s="37" t="s">
        <v>63</v>
      </c>
      <c r="C1" s="38"/>
      <c r="D1" s="38"/>
      <c r="E1" s="38"/>
      <c r="F1" s="38"/>
      <c r="G1" s="38"/>
      <c r="H1" s="38"/>
    </row>
    <row r="2" spans="2:8" ht="23.25" customHeight="1" x14ac:dyDescent="0.4">
      <c r="B2" s="39" t="s">
        <v>10</v>
      </c>
      <c r="C2" s="40"/>
      <c r="D2" s="40"/>
      <c r="E2" s="40"/>
      <c r="F2" s="40"/>
      <c r="G2" s="40"/>
      <c r="H2" s="40"/>
    </row>
    <row r="3" spans="2:8" ht="21" x14ac:dyDescent="0.4">
      <c r="B3" s="52">
        <v>43646</v>
      </c>
      <c r="C3" s="40"/>
      <c r="D3" s="40"/>
      <c r="E3" s="40"/>
      <c r="F3" s="40"/>
      <c r="G3" s="40"/>
      <c r="H3" s="40"/>
    </row>
    <row r="4" spans="2:8" ht="15" thickBot="1" x14ac:dyDescent="0.35">
      <c r="B4" s="41"/>
      <c r="C4" s="42"/>
      <c r="D4" s="42"/>
      <c r="E4" s="42"/>
      <c r="F4" s="42"/>
      <c r="G4" s="42"/>
      <c r="H4" s="42"/>
    </row>
    <row r="5" spans="2:8" ht="15" thickBot="1" x14ac:dyDescent="0.35">
      <c r="B5" s="43" t="s">
        <v>11</v>
      </c>
      <c r="C5" s="46" t="s">
        <v>3</v>
      </c>
      <c r="D5" s="47"/>
      <c r="E5" s="48" t="s">
        <v>4</v>
      </c>
      <c r="F5" s="49"/>
      <c r="G5" s="50" t="s">
        <v>5</v>
      </c>
      <c r="H5" s="49"/>
    </row>
    <row r="6" spans="2:8" x14ac:dyDescent="0.3">
      <c r="B6" s="44"/>
      <c r="C6" s="18" t="s">
        <v>0</v>
      </c>
      <c r="D6" s="19" t="s">
        <v>1</v>
      </c>
      <c r="E6" s="18" t="s">
        <v>0</v>
      </c>
      <c r="F6" s="19" t="s">
        <v>1</v>
      </c>
      <c r="G6" s="18" t="s">
        <v>0</v>
      </c>
      <c r="H6" s="19" t="s">
        <v>1</v>
      </c>
    </row>
    <row r="7" spans="2:8" ht="15" thickBot="1" x14ac:dyDescent="0.35">
      <c r="B7" s="45"/>
      <c r="C7" s="20" t="s">
        <v>64</v>
      </c>
      <c r="D7" s="21" t="str">
        <f>+C7</f>
        <v>£'m</v>
      </c>
      <c r="E7" s="22" t="str">
        <f t="shared" ref="E7:H7" si="0">+D7</f>
        <v>£'m</v>
      </c>
      <c r="F7" s="21" t="str">
        <f t="shared" si="0"/>
        <v>£'m</v>
      </c>
      <c r="G7" s="22" t="str">
        <f t="shared" si="0"/>
        <v>£'m</v>
      </c>
      <c r="H7" s="21" t="str">
        <f t="shared" si="0"/>
        <v>£'m</v>
      </c>
    </row>
    <row r="8" spans="2:8" x14ac:dyDescent="0.3">
      <c r="B8" s="8" t="s">
        <v>2</v>
      </c>
      <c r="C8" s="11"/>
      <c r="D8" s="6"/>
      <c r="E8" s="11"/>
      <c r="F8" s="6"/>
      <c r="G8" s="11"/>
      <c r="H8" s="6"/>
    </row>
    <row r="9" spans="2:8" x14ac:dyDescent="0.3">
      <c r="B9" s="57" t="s">
        <v>65</v>
      </c>
      <c r="C9" s="4">
        <f t="shared" ref="C9:C20" si="1">G9</f>
        <v>102.3</v>
      </c>
      <c r="D9" s="6"/>
      <c r="E9" s="11"/>
      <c r="F9" s="6"/>
      <c r="G9" s="11">
        <v>102.3</v>
      </c>
      <c r="H9" s="6"/>
    </row>
    <row r="10" spans="2:8" x14ac:dyDescent="0.3">
      <c r="B10" s="57" t="s">
        <v>28</v>
      </c>
      <c r="C10" s="4">
        <f t="shared" si="1"/>
        <v>805.9</v>
      </c>
      <c r="D10" s="6"/>
      <c r="E10" s="11"/>
      <c r="F10" s="6"/>
      <c r="G10" s="11">
        <v>805.9</v>
      </c>
      <c r="H10" s="6"/>
    </row>
    <row r="11" spans="2:8" x14ac:dyDescent="0.3">
      <c r="B11" s="25" t="s">
        <v>66</v>
      </c>
      <c r="C11" s="4">
        <f>G11</f>
        <v>17.399999999999999</v>
      </c>
      <c r="D11" s="3"/>
      <c r="E11" s="4"/>
      <c r="F11" s="3"/>
      <c r="G11" s="4">
        <v>17.399999999999999</v>
      </c>
      <c r="H11" s="3"/>
    </row>
    <row r="12" spans="2:8" x14ac:dyDescent="0.3">
      <c r="B12" s="25" t="s">
        <v>67</v>
      </c>
      <c r="C12" s="4">
        <f t="shared" si="1"/>
        <v>0</v>
      </c>
      <c r="D12" s="3"/>
      <c r="E12" s="4"/>
      <c r="F12" s="3"/>
      <c r="G12" s="56"/>
      <c r="H12" s="3"/>
    </row>
    <row r="13" spans="2:8" x14ac:dyDescent="0.3">
      <c r="B13" s="25" t="s">
        <v>68</v>
      </c>
      <c r="C13" s="4">
        <f t="shared" si="1"/>
        <v>189</v>
      </c>
      <c r="D13" s="3"/>
      <c r="E13" s="4"/>
      <c r="F13" s="3"/>
      <c r="G13" s="56">
        <v>189</v>
      </c>
      <c r="H13" s="3"/>
    </row>
    <row r="14" spans="2:8" x14ac:dyDescent="0.3">
      <c r="B14" s="25" t="s">
        <v>69</v>
      </c>
      <c r="C14" s="4">
        <f t="shared" si="1"/>
        <v>62.6</v>
      </c>
      <c r="D14" s="3"/>
      <c r="E14" s="4"/>
      <c r="F14" s="3"/>
      <c r="G14" s="4">
        <v>62.6</v>
      </c>
      <c r="H14" s="3"/>
    </row>
    <row r="15" spans="2:8" x14ac:dyDescent="0.3">
      <c r="B15" s="25" t="s">
        <v>70</v>
      </c>
      <c r="C15" s="4">
        <f t="shared" si="1"/>
        <v>1.4</v>
      </c>
      <c r="D15" s="3"/>
      <c r="E15" s="4"/>
      <c r="F15" s="3"/>
      <c r="G15" s="4">
        <v>1.4</v>
      </c>
      <c r="H15" s="3"/>
    </row>
    <row r="16" spans="2:8" x14ac:dyDescent="0.3">
      <c r="B16" s="25" t="s">
        <v>71</v>
      </c>
      <c r="C16" s="4">
        <f t="shared" si="1"/>
        <v>1.5</v>
      </c>
      <c r="D16" s="3"/>
      <c r="E16" s="4"/>
      <c r="F16" s="3"/>
      <c r="G16" s="4">
        <v>1.5</v>
      </c>
      <c r="H16" s="3"/>
    </row>
    <row r="17" spans="2:8" x14ac:dyDescent="0.3">
      <c r="B17" s="25" t="s">
        <v>72</v>
      </c>
      <c r="C17" s="4">
        <f t="shared" si="1"/>
        <v>4824.3</v>
      </c>
      <c r="D17" s="3"/>
      <c r="E17" s="4"/>
      <c r="F17" s="3"/>
      <c r="G17" s="4">
        <v>4824.3</v>
      </c>
      <c r="H17" s="3"/>
    </row>
    <row r="18" spans="2:8" x14ac:dyDescent="0.3">
      <c r="B18" s="25" t="s">
        <v>70</v>
      </c>
      <c r="C18" s="4">
        <f t="shared" si="1"/>
        <v>1.2</v>
      </c>
      <c r="D18" s="3"/>
      <c r="E18" s="4"/>
      <c r="F18" s="3"/>
      <c r="G18" s="4">
        <v>1.2</v>
      </c>
      <c r="H18" s="3"/>
    </row>
    <row r="19" spans="2:8" x14ac:dyDescent="0.3">
      <c r="B19" s="25" t="s">
        <v>71</v>
      </c>
      <c r="C19" s="4">
        <f t="shared" si="1"/>
        <v>223.6</v>
      </c>
      <c r="D19" s="3"/>
      <c r="E19" s="4"/>
      <c r="F19" s="3"/>
      <c r="G19" s="4">
        <v>223.6</v>
      </c>
      <c r="H19" s="3"/>
    </row>
    <row r="20" spans="2:8" x14ac:dyDescent="0.3">
      <c r="B20" s="25" t="s">
        <v>19</v>
      </c>
      <c r="C20" s="4">
        <f t="shared" si="1"/>
        <v>958.3</v>
      </c>
      <c r="D20" s="3"/>
      <c r="E20" s="4"/>
      <c r="F20" s="3"/>
      <c r="G20" s="4">
        <v>958.3</v>
      </c>
      <c r="H20" s="3"/>
    </row>
    <row r="21" spans="2:8" x14ac:dyDescent="0.3">
      <c r="B21" s="25"/>
      <c r="C21" s="4"/>
      <c r="D21" s="3"/>
      <c r="E21" s="4"/>
      <c r="F21" s="3"/>
      <c r="G21" s="4"/>
      <c r="H21" s="3"/>
    </row>
    <row r="22" spans="2:8" x14ac:dyDescent="0.3">
      <c r="B22" s="9" t="s">
        <v>6</v>
      </c>
      <c r="C22" s="4"/>
      <c r="D22" s="3"/>
      <c r="E22" s="4"/>
      <c r="F22" s="3"/>
      <c r="G22" s="4"/>
      <c r="H22" s="3"/>
    </row>
    <row r="23" spans="2:8" x14ac:dyDescent="0.3">
      <c r="B23" s="25" t="s">
        <v>73</v>
      </c>
      <c r="C23" s="4"/>
      <c r="D23" s="3">
        <f>H23</f>
        <v>200</v>
      </c>
      <c r="E23" s="4"/>
      <c r="F23" s="3"/>
      <c r="G23" s="4"/>
      <c r="H23" s="3">
        <v>200</v>
      </c>
    </row>
    <row r="24" spans="2:8" x14ac:dyDescent="0.3">
      <c r="B24" s="25" t="s">
        <v>32</v>
      </c>
      <c r="C24" s="4"/>
      <c r="D24" s="3">
        <f>H24</f>
        <v>413.5</v>
      </c>
      <c r="E24" s="4"/>
      <c r="F24" s="3"/>
      <c r="G24" s="4"/>
      <c r="H24" s="3">
        <v>413.5</v>
      </c>
    </row>
    <row r="25" spans="2:8" x14ac:dyDescent="0.3">
      <c r="B25" s="25" t="s">
        <v>74</v>
      </c>
      <c r="C25" s="4"/>
      <c r="D25" s="3">
        <f t="shared" ref="D25:D28" si="2">H25</f>
        <v>17.600000000000001</v>
      </c>
      <c r="E25" s="4"/>
      <c r="F25" s="3"/>
      <c r="G25" s="4"/>
      <c r="H25" s="3">
        <v>17.600000000000001</v>
      </c>
    </row>
    <row r="26" spans="2:8" x14ac:dyDescent="0.3">
      <c r="B26" s="25" t="s">
        <v>73</v>
      </c>
      <c r="C26" s="4"/>
      <c r="D26" s="3">
        <f t="shared" si="2"/>
        <v>0</v>
      </c>
      <c r="E26" s="4"/>
      <c r="F26" s="3"/>
      <c r="G26" s="4"/>
      <c r="H26" s="3"/>
    </row>
    <row r="27" spans="2:8" x14ac:dyDescent="0.3">
      <c r="B27" s="25" t="s">
        <v>32</v>
      </c>
      <c r="C27" s="4"/>
      <c r="D27" s="3">
        <f t="shared" si="2"/>
        <v>1587.9</v>
      </c>
      <c r="E27" s="4"/>
      <c r="F27" s="3"/>
      <c r="G27" s="4"/>
      <c r="H27" s="3">
        <v>1587.9</v>
      </c>
    </row>
    <row r="28" spans="2:8" x14ac:dyDescent="0.3">
      <c r="B28" s="25" t="s">
        <v>86</v>
      </c>
      <c r="C28" s="4"/>
      <c r="D28" s="3">
        <f t="shared" si="2"/>
        <v>99.5</v>
      </c>
      <c r="E28" s="4"/>
      <c r="F28" s="3"/>
      <c r="G28" s="4"/>
      <c r="H28" s="3">
        <v>99.5</v>
      </c>
    </row>
    <row r="29" spans="2:8" x14ac:dyDescent="0.3">
      <c r="B29" s="25"/>
      <c r="C29" s="4"/>
      <c r="D29" s="3"/>
      <c r="E29" s="4"/>
      <c r="F29" s="3"/>
      <c r="G29" s="4"/>
      <c r="H29" s="3"/>
    </row>
    <row r="30" spans="2:8" x14ac:dyDescent="0.3">
      <c r="B30" s="9" t="s">
        <v>7</v>
      </c>
      <c r="C30" s="4"/>
      <c r="D30" s="3"/>
      <c r="E30" s="4"/>
      <c r="F30" s="3"/>
      <c r="G30" s="4"/>
      <c r="H30" s="3"/>
    </row>
    <row r="31" spans="2:8" x14ac:dyDescent="0.3">
      <c r="B31" s="10" t="s">
        <v>75</v>
      </c>
      <c r="C31" s="4"/>
      <c r="D31" s="3">
        <f>H31</f>
        <v>101.7</v>
      </c>
      <c r="E31" s="4"/>
      <c r="F31" s="3"/>
      <c r="G31" s="4"/>
      <c r="H31" s="3">
        <v>101.7</v>
      </c>
    </row>
    <row r="32" spans="2:8" x14ac:dyDescent="0.3">
      <c r="B32" s="10" t="s">
        <v>76</v>
      </c>
      <c r="C32" s="4"/>
      <c r="D32" s="3">
        <f t="shared" ref="D32:D35" si="3">H32</f>
        <v>239.3</v>
      </c>
      <c r="E32" s="4"/>
      <c r="F32" s="3"/>
      <c r="G32" s="4"/>
      <c r="H32" s="3">
        <v>239.3</v>
      </c>
    </row>
    <row r="33" spans="2:8" x14ac:dyDescent="0.3">
      <c r="B33" s="10" t="s">
        <v>77</v>
      </c>
      <c r="C33" s="4"/>
      <c r="D33" s="3">
        <f t="shared" si="3"/>
        <v>1109</v>
      </c>
      <c r="E33" s="4"/>
      <c r="F33" s="3"/>
      <c r="G33" s="4"/>
      <c r="H33" s="3">
        <v>1109</v>
      </c>
    </row>
    <row r="34" spans="2:8" x14ac:dyDescent="0.3">
      <c r="B34" s="10" t="s">
        <v>38</v>
      </c>
      <c r="C34" s="4"/>
      <c r="D34" s="3">
        <f>H34-SUM(D38:D40)+SUM(C43:C47)+C50-D51</f>
        <v>2685.1999999999994</v>
      </c>
      <c r="E34" s="4"/>
      <c r="F34" s="3"/>
      <c r="G34" s="4"/>
      <c r="H34" s="3">
        <v>3412.1</v>
      </c>
    </row>
    <row r="35" spans="2:8" x14ac:dyDescent="0.3">
      <c r="B35" s="10" t="s">
        <v>87</v>
      </c>
      <c r="C35" s="4"/>
      <c r="D35" s="3">
        <f t="shared" si="3"/>
        <v>6.9</v>
      </c>
      <c r="E35" s="4"/>
      <c r="F35" s="3"/>
      <c r="G35" s="4"/>
      <c r="H35" s="3">
        <v>6.9</v>
      </c>
    </row>
    <row r="36" spans="2:8" x14ac:dyDescent="0.3">
      <c r="B36" s="10"/>
      <c r="C36" s="4"/>
      <c r="D36" s="3"/>
      <c r="E36" s="4"/>
      <c r="F36" s="3"/>
      <c r="G36" s="4"/>
      <c r="H36" s="3"/>
    </row>
    <row r="37" spans="2:8" x14ac:dyDescent="0.3">
      <c r="B37" s="9" t="s">
        <v>8</v>
      </c>
      <c r="C37" s="4"/>
      <c r="D37" s="3"/>
      <c r="E37" s="4"/>
      <c r="F37" s="3"/>
      <c r="G37" s="4"/>
      <c r="H37" s="3"/>
    </row>
    <row r="38" spans="2:8" x14ac:dyDescent="0.3">
      <c r="B38" s="25" t="s">
        <v>8</v>
      </c>
      <c r="C38" s="4"/>
      <c r="D38" s="3">
        <f>F38</f>
        <v>4763.1000000000004</v>
      </c>
      <c r="E38" s="4"/>
      <c r="F38" s="3">
        <v>4763.1000000000004</v>
      </c>
      <c r="G38" s="4"/>
      <c r="H38" s="3"/>
    </row>
    <row r="39" spans="2:8" x14ac:dyDescent="0.3">
      <c r="B39" s="25" t="s">
        <v>80</v>
      </c>
      <c r="C39" s="4"/>
      <c r="D39" s="3">
        <f t="shared" ref="D39:D40" si="4">F39</f>
        <v>7.1</v>
      </c>
      <c r="E39" s="4"/>
      <c r="F39" s="3">
        <v>7.1</v>
      </c>
      <c r="G39" s="4"/>
      <c r="H39" s="3"/>
    </row>
    <row r="40" spans="2:8" x14ac:dyDescent="0.3">
      <c r="B40" s="25" t="s">
        <v>81</v>
      </c>
      <c r="C40" s="4"/>
      <c r="D40" s="3">
        <f t="shared" si="4"/>
        <v>39.200000000000003</v>
      </c>
      <c r="E40" s="4"/>
      <c r="F40" s="3">
        <v>39.200000000000003</v>
      </c>
      <c r="G40" s="4"/>
      <c r="H40" s="3"/>
    </row>
    <row r="41" spans="2:8" x14ac:dyDescent="0.3">
      <c r="B41" s="25"/>
      <c r="C41" s="4"/>
      <c r="D41" s="3"/>
      <c r="E41" s="4"/>
      <c r="F41" s="3"/>
      <c r="G41" s="4"/>
      <c r="H41" s="3"/>
    </row>
    <row r="42" spans="2:8" x14ac:dyDescent="0.3">
      <c r="B42" s="9" t="s">
        <v>9</v>
      </c>
      <c r="C42" s="4"/>
      <c r="D42" s="3"/>
      <c r="E42" s="4"/>
      <c r="F42" s="3"/>
      <c r="G42" s="4"/>
      <c r="H42" s="3"/>
    </row>
    <row r="43" spans="2:8" x14ac:dyDescent="0.3">
      <c r="B43" s="25" t="s">
        <v>78</v>
      </c>
      <c r="C43" s="4">
        <f>E43</f>
        <v>3678.9</v>
      </c>
      <c r="D43" s="3"/>
      <c r="E43" s="4">
        <v>3678.9</v>
      </c>
      <c r="F43" s="3"/>
      <c r="G43" s="4"/>
      <c r="H43" s="3"/>
    </row>
    <row r="44" spans="2:8" x14ac:dyDescent="0.3">
      <c r="B44" s="25" t="s">
        <v>79</v>
      </c>
      <c r="C44" s="4">
        <f t="shared" ref="C44:C47" si="5">E44</f>
        <v>183.1</v>
      </c>
      <c r="D44" s="3"/>
      <c r="E44" s="4">
        <v>183.1</v>
      </c>
      <c r="F44" s="3"/>
      <c r="G44" s="4"/>
      <c r="H44" s="3"/>
    </row>
    <row r="45" spans="2:8" x14ac:dyDescent="0.3">
      <c r="B45" s="25" t="s">
        <v>49</v>
      </c>
      <c r="C45" s="4">
        <f t="shared" si="5"/>
        <v>35.9</v>
      </c>
      <c r="D45" s="3"/>
      <c r="E45" s="4">
        <v>35.9</v>
      </c>
      <c r="F45" s="3"/>
      <c r="G45" s="4"/>
      <c r="H45" s="3"/>
    </row>
    <row r="46" spans="2:8" x14ac:dyDescent="0.3">
      <c r="B46" s="25" t="s">
        <v>82</v>
      </c>
      <c r="C46" s="4">
        <f t="shared" si="5"/>
        <v>1.7</v>
      </c>
      <c r="D46" s="3"/>
      <c r="E46" s="4">
        <v>1.7</v>
      </c>
      <c r="F46" s="3"/>
      <c r="G46" s="4"/>
      <c r="H46" s="3"/>
    </row>
    <row r="47" spans="2:8" x14ac:dyDescent="0.3">
      <c r="B47" s="25" t="s">
        <v>83</v>
      </c>
      <c r="C47" s="4">
        <f t="shared" si="5"/>
        <v>170.4</v>
      </c>
      <c r="D47" s="3"/>
      <c r="E47" s="4">
        <v>170.4</v>
      </c>
      <c r="F47" s="3"/>
      <c r="G47" s="4"/>
      <c r="H47" s="3"/>
    </row>
    <row r="48" spans="2:8" x14ac:dyDescent="0.3">
      <c r="B48" s="25"/>
      <c r="C48" s="4"/>
      <c r="D48" s="3"/>
      <c r="E48" s="4"/>
      <c r="F48" s="3"/>
      <c r="G48" s="4"/>
      <c r="H48" s="3"/>
    </row>
    <row r="49" spans="2:8" x14ac:dyDescent="0.3">
      <c r="B49" s="9" t="s">
        <v>17</v>
      </c>
      <c r="C49" s="4"/>
      <c r="D49" s="3"/>
      <c r="E49" s="4"/>
      <c r="F49" s="3"/>
      <c r="G49" s="4"/>
      <c r="H49" s="3"/>
    </row>
    <row r="50" spans="2:8" x14ac:dyDescent="0.3">
      <c r="B50" s="10" t="s">
        <v>84</v>
      </c>
      <c r="C50" s="4">
        <f>E50</f>
        <v>15.4</v>
      </c>
      <c r="D50" s="3"/>
      <c r="E50" s="4">
        <v>15.4</v>
      </c>
      <c r="F50" s="3"/>
      <c r="G50" s="4"/>
      <c r="H50" s="3"/>
    </row>
    <row r="51" spans="2:8" ht="15" thickBot="1" x14ac:dyDescent="0.35">
      <c r="B51" s="12" t="s">
        <v>85</v>
      </c>
      <c r="C51" s="13"/>
      <c r="D51" s="14">
        <f>F51</f>
        <v>2.9</v>
      </c>
      <c r="E51" s="13"/>
      <c r="F51" s="14">
        <v>2.9</v>
      </c>
      <c r="G51" s="13"/>
      <c r="H51" s="14"/>
    </row>
    <row r="52" spans="2:8" s="1" customFormat="1" ht="15" thickBot="1" x14ac:dyDescent="0.35">
      <c r="B52" s="15" t="s">
        <v>13</v>
      </c>
      <c r="C52" s="16">
        <f>SUM(C8:C51)</f>
        <v>11272.9</v>
      </c>
      <c r="D52" s="16">
        <f>SUM(D8:D51)</f>
        <v>11272.9</v>
      </c>
      <c r="E52" s="16">
        <f>SUM(E8:E51)</f>
        <v>4085.4</v>
      </c>
      <c r="F52" s="16">
        <f>SUM(F8:F51)</f>
        <v>4812.3</v>
      </c>
      <c r="G52" s="16">
        <f>SUM(G8:G51)</f>
        <v>7187.5</v>
      </c>
      <c r="H52" s="16">
        <f>SUM(H8:H51)</f>
        <v>7187.5</v>
      </c>
    </row>
    <row r="53" spans="2:8" x14ac:dyDescent="0.3">
      <c r="B53" s="2"/>
      <c r="C53" s="2"/>
      <c r="D53" s="2">
        <f>D52-C52</f>
        <v>0</v>
      </c>
      <c r="E53" s="2"/>
      <c r="F53" s="2">
        <f>F52-E52</f>
        <v>726.90000000000009</v>
      </c>
      <c r="G53" s="2"/>
      <c r="H53" s="2"/>
    </row>
    <row r="54" spans="2:8" x14ac:dyDescent="0.3">
      <c r="B54" s="7" t="s">
        <v>12</v>
      </c>
      <c r="C54" s="2"/>
      <c r="D54" s="2"/>
      <c r="E54" s="2"/>
      <c r="F54" s="2"/>
      <c r="G54" s="2"/>
      <c r="H54" s="2"/>
    </row>
    <row r="55" spans="2:8" ht="28.8" x14ac:dyDescent="0.3">
      <c r="B55" s="53" t="s">
        <v>15</v>
      </c>
      <c r="C55" s="2"/>
      <c r="D55" s="2"/>
      <c r="E55" s="2"/>
      <c r="F55" s="2"/>
      <c r="G55" s="2"/>
      <c r="H55" s="2"/>
    </row>
    <row r="56" spans="2:8" ht="28.8" x14ac:dyDescent="0.3">
      <c r="B56" s="54" t="s">
        <v>16</v>
      </c>
      <c r="C56" s="2"/>
      <c r="D56" s="2"/>
      <c r="E56" s="2"/>
      <c r="F56" s="2"/>
      <c r="G56" s="2"/>
      <c r="H56" s="2"/>
    </row>
    <row r="57" spans="2:8" ht="28.8" x14ac:dyDescent="0.3">
      <c r="B57" s="55" t="s">
        <v>18</v>
      </c>
    </row>
  </sheetData>
  <mergeCells count="8">
    <mergeCell ref="B1:H1"/>
    <mergeCell ref="B2:H2"/>
    <mergeCell ref="B3:H3"/>
    <mergeCell ref="B4:H4"/>
    <mergeCell ref="B5:B7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18C8E-1514-4E45-91F5-9B890CA73E15}">
  <dimension ref="A1:I77"/>
  <sheetViews>
    <sheetView topLeftCell="B49" zoomScaleNormal="100" workbookViewId="0">
      <selection activeCell="D24" sqref="D24"/>
    </sheetView>
  </sheetViews>
  <sheetFormatPr defaultRowHeight="14.4" x14ac:dyDescent="0.3"/>
  <cols>
    <col min="2" max="2" width="54.88671875" customWidth="1"/>
    <col min="3" max="3" width="4.77734375" customWidth="1"/>
    <col min="4" max="4" width="18.44140625" hidden="1" customWidth="1"/>
    <col min="5" max="5" width="18.109375" customWidth="1"/>
    <col min="6" max="8" width="18.44140625" customWidth="1"/>
  </cols>
  <sheetData>
    <row r="1" spans="2:8" ht="32.25" customHeight="1" x14ac:dyDescent="0.4">
      <c r="B1" s="37" t="s">
        <v>58</v>
      </c>
      <c r="C1" s="38"/>
      <c r="D1" s="38"/>
      <c r="E1" s="38"/>
      <c r="F1" s="38"/>
      <c r="G1" s="38"/>
      <c r="H1" s="38"/>
    </row>
    <row r="2" spans="2:8" ht="23.25" customHeight="1" x14ac:dyDescent="0.4">
      <c r="B2" s="39" t="s">
        <v>10</v>
      </c>
      <c r="C2" s="40"/>
      <c r="D2" s="40"/>
      <c r="E2" s="40"/>
      <c r="F2" s="40"/>
      <c r="G2" s="40"/>
      <c r="H2" s="40"/>
    </row>
    <row r="3" spans="2:8" ht="21" x14ac:dyDescent="0.4">
      <c r="B3" s="51">
        <v>43281</v>
      </c>
      <c r="C3" s="40"/>
      <c r="D3" s="40"/>
      <c r="E3" s="40"/>
      <c r="F3" s="40"/>
      <c r="G3" s="40"/>
      <c r="H3" s="40"/>
    </row>
    <row r="4" spans="2:8" ht="15" thickBot="1" x14ac:dyDescent="0.35">
      <c r="B4" s="41"/>
      <c r="C4" s="42"/>
      <c r="D4" s="42"/>
      <c r="E4" s="42"/>
      <c r="F4" s="42"/>
      <c r="G4" s="42"/>
      <c r="H4" s="42"/>
    </row>
    <row r="5" spans="2:8" ht="15" thickBot="1" x14ac:dyDescent="0.35">
      <c r="B5" s="43" t="s">
        <v>11</v>
      </c>
      <c r="C5" s="46" t="s">
        <v>3</v>
      </c>
      <c r="D5" s="47"/>
      <c r="E5" s="48" t="s">
        <v>4</v>
      </c>
      <c r="F5" s="49"/>
      <c r="G5" s="50" t="s">
        <v>5</v>
      </c>
      <c r="H5" s="49"/>
    </row>
    <row r="6" spans="2:8" x14ac:dyDescent="0.3">
      <c r="B6" s="44"/>
      <c r="C6" s="18" t="s">
        <v>0</v>
      </c>
      <c r="D6" s="19" t="s">
        <v>1</v>
      </c>
      <c r="E6" s="18" t="s">
        <v>0</v>
      </c>
      <c r="F6" s="19" t="s">
        <v>1</v>
      </c>
      <c r="G6" s="18" t="s">
        <v>0</v>
      </c>
      <c r="H6" s="19" t="s">
        <v>1</v>
      </c>
    </row>
    <row r="7" spans="2:8" ht="15" thickBot="1" x14ac:dyDescent="0.35">
      <c r="B7" s="45"/>
      <c r="C7" s="20" t="s">
        <v>14</v>
      </c>
      <c r="D7" s="21" t="str">
        <f>+C7</f>
        <v>$'000</v>
      </c>
      <c r="E7" s="22" t="str">
        <f t="shared" ref="E7:H7" si="0">+D7</f>
        <v>$'000</v>
      </c>
      <c r="F7" s="21" t="str">
        <f t="shared" si="0"/>
        <v>$'000</v>
      </c>
      <c r="G7" s="22" t="str">
        <f t="shared" si="0"/>
        <v>$'000</v>
      </c>
      <c r="H7" s="21" t="str">
        <f t="shared" si="0"/>
        <v>$'000</v>
      </c>
    </row>
    <row r="8" spans="2:8" x14ac:dyDescent="0.3">
      <c r="B8" s="8" t="s">
        <v>2</v>
      </c>
      <c r="C8" s="11"/>
      <c r="D8" s="6"/>
      <c r="E8" s="11"/>
      <c r="F8" s="6"/>
      <c r="G8" s="11"/>
      <c r="H8" s="6"/>
    </row>
    <row r="9" spans="2:8" x14ac:dyDescent="0.3">
      <c r="B9" s="25" t="s">
        <v>19</v>
      </c>
      <c r="C9" s="28">
        <f>G9</f>
        <v>683</v>
      </c>
      <c r="D9" s="3"/>
      <c r="E9" s="24"/>
      <c r="F9" s="3"/>
      <c r="G9" s="23">
        <v>683</v>
      </c>
      <c r="H9" s="3"/>
    </row>
    <row r="10" spans="2:8" x14ac:dyDescent="0.3">
      <c r="B10" s="25" t="s">
        <v>20</v>
      </c>
      <c r="C10" s="28">
        <f t="shared" ref="C10:C21" si="1">G10</f>
        <v>1657</v>
      </c>
      <c r="D10" s="3"/>
      <c r="E10" s="24"/>
      <c r="F10" s="3"/>
      <c r="G10" s="23">
        <v>1657</v>
      </c>
      <c r="H10" s="3"/>
    </row>
    <row r="11" spans="2:8" x14ac:dyDescent="0.3">
      <c r="B11" s="25" t="s">
        <v>21</v>
      </c>
      <c r="C11" s="28">
        <f t="shared" si="1"/>
        <v>6011</v>
      </c>
      <c r="D11" s="3"/>
      <c r="E11" s="24"/>
      <c r="F11" s="3"/>
      <c r="G11" s="23">
        <v>6011</v>
      </c>
      <c r="H11" s="3"/>
    </row>
    <row r="12" spans="2:8" x14ac:dyDescent="0.3">
      <c r="B12" s="25" t="s">
        <v>22</v>
      </c>
      <c r="C12" s="28">
        <f t="shared" si="1"/>
        <v>126</v>
      </c>
      <c r="D12" s="3"/>
      <c r="E12" s="24"/>
      <c r="F12" s="3"/>
      <c r="G12" s="23">
        <v>126</v>
      </c>
      <c r="H12" s="3"/>
    </row>
    <row r="13" spans="2:8" x14ac:dyDescent="0.3">
      <c r="B13" s="25" t="s">
        <v>23</v>
      </c>
      <c r="C13" s="28">
        <f t="shared" si="1"/>
        <v>229</v>
      </c>
      <c r="D13" s="3"/>
      <c r="E13" s="24"/>
      <c r="F13" s="3"/>
      <c r="G13" s="23">
        <v>229</v>
      </c>
      <c r="H13" s="3"/>
    </row>
    <row r="14" spans="2:8" x14ac:dyDescent="0.3">
      <c r="B14" s="25" t="s">
        <v>24</v>
      </c>
      <c r="C14" s="28">
        <f t="shared" si="1"/>
        <v>748</v>
      </c>
      <c r="D14" s="3"/>
      <c r="E14" s="24"/>
      <c r="F14" s="3"/>
      <c r="G14" s="23">
        <v>748</v>
      </c>
      <c r="H14" s="3"/>
    </row>
    <row r="15" spans="2:8" x14ac:dyDescent="0.3">
      <c r="B15" s="25" t="s">
        <v>25</v>
      </c>
      <c r="C15" s="28">
        <f t="shared" si="1"/>
        <v>692</v>
      </c>
      <c r="D15" s="3"/>
      <c r="E15" s="24"/>
      <c r="F15" s="3"/>
      <c r="G15" s="23">
        <v>692</v>
      </c>
      <c r="H15" s="3"/>
    </row>
    <row r="16" spans="2:8" x14ac:dyDescent="0.3">
      <c r="B16" s="25" t="s">
        <v>26</v>
      </c>
      <c r="C16" s="28">
        <f t="shared" si="1"/>
        <v>1920</v>
      </c>
      <c r="D16" s="3"/>
      <c r="E16" s="24"/>
      <c r="F16" s="3"/>
      <c r="G16" s="23">
        <v>1920</v>
      </c>
      <c r="H16" s="3"/>
    </row>
    <row r="17" spans="2:8" x14ac:dyDescent="0.3">
      <c r="B17" s="25" t="s">
        <v>27</v>
      </c>
      <c r="C17" s="28">
        <f t="shared" si="1"/>
        <v>6488</v>
      </c>
      <c r="D17" s="3"/>
      <c r="E17" s="24"/>
      <c r="F17" s="3"/>
      <c r="G17" s="23">
        <v>6488</v>
      </c>
      <c r="H17" s="3"/>
    </row>
    <row r="18" spans="2:8" x14ac:dyDescent="0.3">
      <c r="B18" s="25" t="s">
        <v>28</v>
      </c>
      <c r="C18" s="28">
        <f t="shared" si="1"/>
        <v>13491</v>
      </c>
      <c r="D18" s="3"/>
      <c r="E18" s="24"/>
      <c r="F18" s="3"/>
      <c r="G18" s="23">
        <v>13491</v>
      </c>
      <c r="H18" s="3"/>
    </row>
    <row r="19" spans="2:8" x14ac:dyDescent="0.3">
      <c r="B19" s="25" t="s">
        <v>29</v>
      </c>
      <c r="C19" s="28">
        <f t="shared" si="1"/>
        <v>4369</v>
      </c>
      <c r="D19" s="3"/>
      <c r="E19" s="24"/>
      <c r="F19" s="3"/>
      <c r="G19" s="23">
        <v>4369</v>
      </c>
      <c r="H19" s="3"/>
    </row>
    <row r="20" spans="2:8" x14ac:dyDescent="0.3">
      <c r="B20" s="25" t="s">
        <v>22</v>
      </c>
      <c r="C20" s="28">
        <f t="shared" si="1"/>
        <v>391</v>
      </c>
      <c r="D20" s="3"/>
      <c r="E20" s="24"/>
      <c r="F20" s="3"/>
      <c r="G20" s="23">
        <v>391</v>
      </c>
      <c r="H20" s="3"/>
    </row>
    <row r="21" spans="2:8" x14ac:dyDescent="0.3">
      <c r="B21" s="25" t="s">
        <v>23</v>
      </c>
      <c r="C21" s="28">
        <f t="shared" si="1"/>
        <v>128</v>
      </c>
      <c r="D21" s="3"/>
      <c r="E21" s="24"/>
      <c r="F21" s="3"/>
      <c r="G21" s="23">
        <v>128</v>
      </c>
      <c r="H21" s="3"/>
    </row>
    <row r="22" spans="2:8" x14ac:dyDescent="0.3">
      <c r="B22" s="9"/>
      <c r="C22" s="11"/>
      <c r="D22" s="3"/>
      <c r="E22" s="4"/>
      <c r="F22" s="3"/>
      <c r="G22" s="4"/>
      <c r="H22" s="3"/>
    </row>
    <row r="23" spans="2:8" x14ac:dyDescent="0.3">
      <c r="B23" s="9" t="s">
        <v>6</v>
      </c>
      <c r="C23" s="11"/>
      <c r="D23" s="3"/>
      <c r="E23" s="4"/>
      <c r="F23" s="3"/>
      <c r="G23" s="4"/>
      <c r="H23" s="3"/>
    </row>
    <row r="24" spans="2:8" x14ac:dyDescent="0.3">
      <c r="B24" s="25" t="s">
        <v>32</v>
      </c>
      <c r="C24" s="11"/>
      <c r="D24" s="29">
        <f>H24</f>
        <v>6541</v>
      </c>
      <c r="E24" s="24"/>
      <c r="F24" s="3"/>
      <c r="G24" s="24"/>
      <c r="H24" s="29">
        <v>6541</v>
      </c>
    </row>
    <row r="25" spans="2:8" x14ac:dyDescent="0.3">
      <c r="B25" s="25" t="s">
        <v>33</v>
      </c>
      <c r="C25" s="11"/>
      <c r="D25" s="29">
        <f t="shared" ref="D25:D33" si="2">H25</f>
        <v>1159</v>
      </c>
      <c r="E25" s="24"/>
      <c r="F25" s="3"/>
      <c r="G25" s="24"/>
      <c r="H25" s="29">
        <v>1159</v>
      </c>
    </row>
    <row r="26" spans="2:8" x14ac:dyDescent="0.3">
      <c r="B26" s="25" t="s">
        <v>34</v>
      </c>
      <c r="C26" s="11"/>
      <c r="D26" s="29">
        <f t="shared" si="2"/>
        <v>299</v>
      </c>
      <c r="E26" s="24"/>
      <c r="F26" s="3"/>
      <c r="G26" s="24"/>
      <c r="H26" s="29">
        <v>299</v>
      </c>
    </row>
    <row r="27" spans="2:8" x14ac:dyDescent="0.3">
      <c r="B27" s="25" t="s">
        <v>35</v>
      </c>
      <c r="C27" s="11"/>
      <c r="D27" s="29">
        <f t="shared" si="2"/>
        <v>1726</v>
      </c>
      <c r="E27" s="24"/>
      <c r="F27" s="3"/>
      <c r="G27" s="24"/>
      <c r="H27" s="29">
        <v>1726</v>
      </c>
    </row>
    <row r="28" spans="2:8" x14ac:dyDescent="0.3">
      <c r="B28" s="25" t="s">
        <v>22</v>
      </c>
      <c r="C28" s="11"/>
      <c r="D28" s="29">
        <f t="shared" si="2"/>
        <v>16</v>
      </c>
      <c r="E28" s="24"/>
      <c r="F28" s="3"/>
      <c r="G28" s="24"/>
      <c r="H28" s="29">
        <v>16</v>
      </c>
    </row>
    <row r="29" spans="2:8" x14ac:dyDescent="0.3">
      <c r="B29" s="25" t="s">
        <v>23</v>
      </c>
      <c r="C29" s="11"/>
      <c r="D29" s="29">
        <f t="shared" si="2"/>
        <v>284</v>
      </c>
      <c r="E29" s="24"/>
      <c r="F29" s="3"/>
      <c r="G29" s="24"/>
      <c r="H29" s="29">
        <v>284</v>
      </c>
    </row>
    <row r="30" spans="2:8" x14ac:dyDescent="0.3">
      <c r="B30" s="25" t="s">
        <v>33</v>
      </c>
      <c r="C30" s="11"/>
      <c r="D30" s="29">
        <f t="shared" si="2"/>
        <v>2965</v>
      </c>
      <c r="E30" s="24"/>
      <c r="F30" s="3"/>
      <c r="G30" s="24"/>
      <c r="H30" s="29">
        <v>2965</v>
      </c>
    </row>
    <row r="31" spans="2:8" x14ac:dyDescent="0.3">
      <c r="B31" s="25" t="s">
        <v>35</v>
      </c>
      <c r="C31" s="11"/>
      <c r="D31" s="29">
        <f t="shared" si="2"/>
        <v>1033</v>
      </c>
      <c r="E31" s="24"/>
      <c r="F31" s="3"/>
      <c r="G31" s="24"/>
      <c r="H31" s="29">
        <v>1033</v>
      </c>
    </row>
    <row r="32" spans="2:8" x14ac:dyDescent="0.3">
      <c r="B32" s="25" t="s">
        <v>22</v>
      </c>
      <c r="C32" s="11"/>
      <c r="D32" s="29">
        <f t="shared" si="2"/>
        <v>0</v>
      </c>
      <c r="E32" s="24"/>
      <c r="F32" s="3"/>
      <c r="G32" s="24"/>
      <c r="H32" s="29">
        <v>0</v>
      </c>
    </row>
    <row r="33" spans="1:9" x14ac:dyDescent="0.3">
      <c r="B33" s="25" t="s">
        <v>23</v>
      </c>
      <c r="C33" s="11"/>
      <c r="D33" s="29">
        <f t="shared" si="2"/>
        <v>156</v>
      </c>
      <c r="E33" s="24"/>
      <c r="F33" s="3"/>
      <c r="G33" s="24"/>
      <c r="H33" s="29">
        <v>156</v>
      </c>
    </row>
    <row r="34" spans="1:9" x14ac:dyDescent="0.3">
      <c r="B34" s="9"/>
      <c r="C34" s="11"/>
      <c r="D34" s="29"/>
      <c r="E34" s="4"/>
      <c r="F34" s="3"/>
      <c r="G34" s="24"/>
      <c r="H34" s="29"/>
    </row>
    <row r="35" spans="1:9" x14ac:dyDescent="0.3">
      <c r="B35" s="9" t="s">
        <v>7</v>
      </c>
      <c r="C35" s="4"/>
      <c r="D35" s="3"/>
      <c r="E35" s="4"/>
      <c r="F35" s="3"/>
      <c r="G35" s="24"/>
      <c r="H35" s="3"/>
    </row>
    <row r="36" spans="1:9" x14ac:dyDescent="0.3">
      <c r="B36" s="24" t="s">
        <v>36</v>
      </c>
      <c r="C36" s="4"/>
      <c r="D36" s="23">
        <f>H36</f>
        <v>22277</v>
      </c>
      <c r="E36" s="4"/>
      <c r="F36" s="3"/>
      <c r="G36" s="24"/>
      <c r="H36" s="29">
        <v>22277</v>
      </c>
    </row>
    <row r="37" spans="1:9" x14ac:dyDescent="0.3">
      <c r="B37" s="24" t="s">
        <v>37</v>
      </c>
      <c r="C37" s="4">
        <f>G37</f>
        <v>43</v>
      </c>
      <c r="D37" s="23">
        <f t="shared" ref="D37" si="3">H37</f>
        <v>0</v>
      </c>
      <c r="E37" s="4"/>
      <c r="F37" s="3"/>
      <c r="G37" s="24">
        <v>43</v>
      </c>
      <c r="H37" s="29"/>
    </row>
    <row r="38" spans="1:9" x14ac:dyDescent="0.3">
      <c r="A38" s="26" t="s">
        <v>30</v>
      </c>
      <c r="B38" s="27" t="s">
        <v>38</v>
      </c>
      <c r="C38" s="34">
        <f>-(H38-D42-D43-D44-D45+SUM(C48:C57)+C67)</f>
        <v>1020</v>
      </c>
      <c r="D38" s="23"/>
      <c r="E38" s="4"/>
      <c r="F38" s="3"/>
      <c r="G38" s="24"/>
      <c r="H38" s="29">
        <v>176</v>
      </c>
      <c r="I38" s="26" t="s">
        <v>57</v>
      </c>
    </row>
    <row r="39" spans="1:9" x14ac:dyDescent="0.3">
      <c r="A39" s="26" t="s">
        <v>30</v>
      </c>
      <c r="B39" s="27" t="s">
        <v>39</v>
      </c>
      <c r="C39" s="4"/>
      <c r="D39" s="23">
        <f>H39-D62-D63-D64+C60+C61+C65+C66</f>
        <v>193</v>
      </c>
      <c r="E39" s="4"/>
      <c r="F39" s="3"/>
      <c r="G39" s="24"/>
      <c r="H39" s="29">
        <v>344</v>
      </c>
    </row>
    <row r="40" spans="1:9" x14ac:dyDescent="0.3">
      <c r="B40" s="10"/>
      <c r="C40" s="4"/>
      <c r="D40" s="3"/>
      <c r="E40" s="4"/>
      <c r="F40" s="3"/>
      <c r="G40" s="24"/>
      <c r="H40" s="29"/>
    </row>
    <row r="41" spans="1:9" x14ac:dyDescent="0.3">
      <c r="B41" s="9" t="s">
        <v>8</v>
      </c>
      <c r="C41" s="4"/>
      <c r="D41" s="3"/>
      <c r="E41" s="4"/>
      <c r="F41" s="3"/>
      <c r="G41" s="4"/>
      <c r="H41" s="3"/>
    </row>
    <row r="42" spans="1:9" x14ac:dyDescent="0.3">
      <c r="B42" s="10" t="s">
        <v>8</v>
      </c>
      <c r="C42" s="4"/>
      <c r="D42" s="23">
        <f>F42</f>
        <v>66883</v>
      </c>
      <c r="E42" s="4"/>
      <c r="F42" s="23">
        <v>66883</v>
      </c>
      <c r="G42" s="4"/>
      <c r="H42" s="3"/>
    </row>
    <row r="43" spans="1:9" x14ac:dyDescent="0.3">
      <c r="B43" s="10" t="s">
        <v>40</v>
      </c>
      <c r="C43" s="4"/>
      <c r="D43" s="23">
        <f t="shared" ref="D43:D44" si="4">F43</f>
        <v>283</v>
      </c>
      <c r="E43" s="4"/>
      <c r="F43" s="23">
        <v>283</v>
      </c>
      <c r="G43" s="4"/>
      <c r="H43" s="3"/>
    </row>
    <row r="44" spans="1:9" x14ac:dyDescent="0.3">
      <c r="B44" s="10" t="s">
        <v>41</v>
      </c>
      <c r="C44" s="4"/>
      <c r="D44" s="23">
        <f t="shared" si="4"/>
        <v>97</v>
      </c>
      <c r="E44" s="4"/>
      <c r="F44" s="23">
        <v>97</v>
      </c>
      <c r="G44" s="4"/>
      <c r="H44" s="3"/>
    </row>
    <row r="45" spans="1:9" x14ac:dyDescent="0.3">
      <c r="B45" s="10" t="s">
        <v>62</v>
      </c>
      <c r="C45" s="4"/>
      <c r="D45" s="36">
        <f>F45</f>
        <v>250</v>
      </c>
      <c r="E45" s="4"/>
      <c r="F45" s="36">
        <v>250</v>
      </c>
      <c r="G45" s="4"/>
      <c r="H45" s="3"/>
    </row>
    <row r="46" spans="1:9" x14ac:dyDescent="0.3">
      <c r="B46" s="9"/>
      <c r="C46" s="4"/>
      <c r="D46" s="3"/>
      <c r="E46" s="4"/>
      <c r="F46" s="3"/>
      <c r="G46" s="4"/>
      <c r="H46" s="3"/>
    </row>
    <row r="47" spans="1:9" x14ac:dyDescent="0.3">
      <c r="B47" s="9" t="s">
        <v>9</v>
      </c>
      <c r="C47" s="4"/>
      <c r="D47" s="3"/>
      <c r="E47" s="4"/>
      <c r="F47" s="3"/>
      <c r="G47" s="4"/>
      <c r="H47" s="3"/>
    </row>
    <row r="48" spans="1:9" x14ac:dyDescent="0.3">
      <c r="B48" s="10" t="s">
        <v>42</v>
      </c>
      <c r="C48" s="32">
        <f>E48</f>
        <v>45718</v>
      </c>
      <c r="D48" s="33"/>
      <c r="E48" s="32">
        <v>45718</v>
      </c>
      <c r="F48" s="23"/>
      <c r="G48" s="4"/>
      <c r="H48" s="3"/>
    </row>
    <row r="49" spans="2:8" x14ac:dyDescent="0.3">
      <c r="B49" s="10" t="s">
        <v>43</v>
      </c>
      <c r="C49" s="32">
        <f t="shared" ref="C49:C56" si="5">E49</f>
        <v>9375</v>
      </c>
      <c r="D49" s="33"/>
      <c r="E49" s="32">
        <v>9375</v>
      </c>
      <c r="F49" s="23"/>
      <c r="G49" s="4"/>
      <c r="H49" s="3"/>
    </row>
    <row r="50" spans="2:8" x14ac:dyDescent="0.3">
      <c r="B50" s="10" t="s">
        <v>44</v>
      </c>
      <c r="C50" s="32">
        <f t="shared" si="5"/>
        <v>757</v>
      </c>
      <c r="D50" s="33"/>
      <c r="E50" s="32">
        <v>757</v>
      </c>
      <c r="F50" s="23"/>
      <c r="G50" s="4"/>
      <c r="H50" s="3"/>
    </row>
    <row r="51" spans="2:8" x14ac:dyDescent="0.3">
      <c r="B51" s="10" t="s">
        <v>45</v>
      </c>
      <c r="C51" s="32">
        <f t="shared" si="5"/>
        <v>2976</v>
      </c>
      <c r="D51" s="33"/>
      <c r="E51" s="32">
        <v>2976</v>
      </c>
      <c r="F51" s="23"/>
      <c r="G51" s="4"/>
      <c r="H51" s="3"/>
    </row>
    <row r="52" spans="2:8" x14ac:dyDescent="0.3">
      <c r="B52" s="10" t="s">
        <v>46</v>
      </c>
      <c r="C52" s="32">
        <f t="shared" si="5"/>
        <v>1198</v>
      </c>
      <c r="D52" s="33"/>
      <c r="E52" s="32">
        <v>1198</v>
      </c>
      <c r="F52" s="23"/>
      <c r="G52" s="4"/>
      <c r="H52" s="3"/>
    </row>
    <row r="53" spans="2:8" x14ac:dyDescent="0.3">
      <c r="B53" s="10" t="s">
        <v>47</v>
      </c>
      <c r="C53" s="32">
        <f t="shared" si="5"/>
        <v>421</v>
      </c>
      <c r="D53" s="33"/>
      <c r="E53" s="32">
        <v>421</v>
      </c>
      <c r="F53" s="23"/>
      <c r="G53" s="4"/>
      <c r="H53" s="3"/>
    </row>
    <row r="54" spans="2:8" x14ac:dyDescent="0.3">
      <c r="B54" s="10" t="s">
        <v>48</v>
      </c>
      <c r="C54" s="32">
        <f t="shared" si="5"/>
        <v>2757</v>
      </c>
      <c r="D54" s="33"/>
      <c r="E54" s="32">
        <v>2757</v>
      </c>
      <c r="F54" s="23"/>
      <c r="G54" s="4"/>
      <c r="H54" s="3"/>
    </row>
    <row r="55" spans="2:8" x14ac:dyDescent="0.3">
      <c r="B55" s="10" t="s">
        <v>49</v>
      </c>
      <c r="C55" s="32">
        <f t="shared" si="5"/>
        <v>211</v>
      </c>
      <c r="D55" s="33"/>
      <c r="E55" s="32">
        <v>211</v>
      </c>
      <c r="F55" s="23"/>
      <c r="G55" s="4"/>
      <c r="H55" s="3"/>
    </row>
    <row r="56" spans="2:8" x14ac:dyDescent="0.3">
      <c r="B56" s="10" t="s">
        <v>50</v>
      </c>
      <c r="C56" s="32">
        <f t="shared" si="5"/>
        <v>1246</v>
      </c>
      <c r="D56" s="33"/>
      <c r="E56" s="32">
        <v>1246</v>
      </c>
      <c r="F56" s="23"/>
      <c r="G56" s="4"/>
      <c r="H56" s="3"/>
    </row>
    <row r="57" spans="2:8" x14ac:dyDescent="0.3">
      <c r="B57" s="10" t="s">
        <v>61</v>
      </c>
      <c r="C57" s="32">
        <f>E57</f>
        <v>1657</v>
      </c>
      <c r="D57" s="35"/>
      <c r="E57" s="32">
        <v>1657</v>
      </c>
      <c r="F57" s="36"/>
      <c r="G57" s="4"/>
      <c r="H57" s="3"/>
    </row>
    <row r="58" spans="2:8" x14ac:dyDescent="0.3">
      <c r="B58" s="9"/>
      <c r="C58" s="32"/>
      <c r="D58" s="29"/>
      <c r="E58" s="4"/>
      <c r="F58" s="3"/>
      <c r="G58" s="4"/>
      <c r="H58" s="3"/>
    </row>
    <row r="59" spans="2:8" x14ac:dyDescent="0.3">
      <c r="B59" s="9" t="s">
        <v>17</v>
      </c>
      <c r="C59" s="32"/>
      <c r="D59" s="29"/>
      <c r="E59" s="4"/>
      <c r="F59" s="3"/>
      <c r="G59" s="4"/>
      <c r="H59" s="3"/>
    </row>
    <row r="60" spans="2:8" x14ac:dyDescent="0.3">
      <c r="B60" s="10" t="s">
        <v>51</v>
      </c>
      <c r="C60" s="32">
        <f>E60</f>
        <v>7</v>
      </c>
      <c r="D60" s="29"/>
      <c r="E60" s="23">
        <v>7</v>
      </c>
      <c r="F60" s="23"/>
      <c r="G60" s="4"/>
      <c r="H60" s="3"/>
    </row>
    <row r="61" spans="2:8" x14ac:dyDescent="0.3">
      <c r="B61" s="10" t="s">
        <v>59</v>
      </c>
      <c r="C61" s="32">
        <f t="shared" ref="C61:C67" si="6">E61</f>
        <v>2</v>
      </c>
      <c r="D61" s="29"/>
      <c r="E61" s="23">
        <v>2</v>
      </c>
      <c r="F61" s="23"/>
      <c r="G61" s="4"/>
      <c r="H61" s="3"/>
    </row>
    <row r="62" spans="2:8" x14ac:dyDescent="0.3">
      <c r="B62" s="10" t="s">
        <v>52</v>
      </c>
      <c r="C62" s="32"/>
      <c r="D62" s="29">
        <f>F62</f>
        <v>96</v>
      </c>
      <c r="E62" s="23"/>
      <c r="F62" s="23">
        <v>96</v>
      </c>
      <c r="G62" s="4"/>
      <c r="H62" s="3"/>
    </row>
    <row r="63" spans="2:8" x14ac:dyDescent="0.3">
      <c r="B63" s="10" t="s">
        <v>53</v>
      </c>
      <c r="C63" s="32"/>
      <c r="D63" s="29">
        <f t="shared" ref="D63:D64" si="7">F63</f>
        <v>29</v>
      </c>
      <c r="E63" s="23"/>
      <c r="F63" s="23">
        <v>29</v>
      </c>
      <c r="G63" s="4"/>
      <c r="H63" s="3"/>
    </row>
    <row r="64" spans="2:8" x14ac:dyDescent="0.3">
      <c r="B64" s="10" t="s">
        <v>54</v>
      </c>
      <c r="C64" s="32"/>
      <c r="D64" s="29">
        <f t="shared" si="7"/>
        <v>114</v>
      </c>
      <c r="E64" s="23"/>
      <c r="F64" s="23">
        <v>114</v>
      </c>
      <c r="G64" s="4"/>
      <c r="H64" s="3"/>
    </row>
    <row r="65" spans="1:8" x14ac:dyDescent="0.3">
      <c r="B65" s="10" t="s">
        <v>60</v>
      </c>
      <c r="C65" s="32">
        <f t="shared" si="6"/>
        <v>7</v>
      </c>
      <c r="D65" s="29"/>
      <c r="E65" s="23">
        <v>7</v>
      </c>
      <c r="F65" s="23"/>
      <c r="G65" s="4"/>
      <c r="H65" s="3"/>
    </row>
    <row r="66" spans="1:8" x14ac:dyDescent="0.3">
      <c r="B66" s="10" t="s">
        <v>55</v>
      </c>
      <c r="C66" s="32">
        <f t="shared" si="6"/>
        <v>72</v>
      </c>
      <c r="D66" s="29"/>
      <c r="E66" s="23">
        <v>72</v>
      </c>
      <c r="F66" s="23"/>
      <c r="G66" s="4"/>
      <c r="H66" s="3"/>
    </row>
    <row r="67" spans="1:8" x14ac:dyDescent="0.3">
      <c r="B67" s="10" t="s">
        <v>56</v>
      </c>
      <c r="C67" s="32">
        <f t="shared" si="6"/>
        <v>1</v>
      </c>
      <c r="D67" s="29"/>
      <c r="E67" s="23">
        <v>1</v>
      </c>
      <c r="F67" s="23"/>
      <c r="G67" s="4"/>
      <c r="H67" s="3"/>
    </row>
    <row r="68" spans="1:8" x14ac:dyDescent="0.3">
      <c r="B68" s="10" t="s">
        <v>55</v>
      </c>
      <c r="C68" s="32"/>
      <c r="D68" s="29">
        <f t="shared" ref="D68" si="8">F68</f>
        <v>0</v>
      </c>
      <c r="E68" s="23"/>
      <c r="F68" s="23">
        <v>0</v>
      </c>
      <c r="G68" s="4"/>
      <c r="H68" s="3"/>
    </row>
    <row r="69" spans="1:8" ht="15" thickBot="1" x14ac:dyDescent="0.35">
      <c r="B69" s="12"/>
      <c r="C69" s="13"/>
      <c r="D69" s="14"/>
      <c r="E69" s="13"/>
      <c r="F69" s="14"/>
      <c r="G69" s="13"/>
      <c r="H69" s="14"/>
    </row>
    <row r="70" spans="1:8" s="1" customFormat="1" ht="15" thickBot="1" x14ac:dyDescent="0.35">
      <c r="B70" s="15" t="s">
        <v>13</v>
      </c>
      <c r="C70" s="30">
        <f t="shared" ref="C70:H70" si="9">SUM(C8:C69)</f>
        <v>104401</v>
      </c>
      <c r="D70" s="30">
        <f t="shared" si="9"/>
        <v>104401</v>
      </c>
      <c r="E70" s="30">
        <f t="shared" si="9"/>
        <v>66405</v>
      </c>
      <c r="F70" s="30">
        <f t="shared" si="9"/>
        <v>67752</v>
      </c>
      <c r="G70" s="30">
        <f t="shared" si="9"/>
        <v>36976</v>
      </c>
      <c r="H70" s="30">
        <f t="shared" si="9"/>
        <v>36976</v>
      </c>
    </row>
    <row r="71" spans="1:8" x14ac:dyDescent="0.3">
      <c r="B71" s="2"/>
      <c r="C71" s="2"/>
      <c r="D71" s="31">
        <f>D70-C70</f>
        <v>0</v>
      </c>
      <c r="E71" s="2"/>
      <c r="F71" s="31">
        <f>F70-E70</f>
        <v>1347</v>
      </c>
      <c r="G71" s="2"/>
      <c r="H71" s="2"/>
    </row>
    <row r="72" spans="1:8" x14ac:dyDescent="0.3">
      <c r="B72" s="7" t="s">
        <v>12</v>
      </c>
      <c r="C72" s="2"/>
      <c r="D72" s="2"/>
      <c r="E72" s="2"/>
      <c r="F72" s="2"/>
      <c r="G72" s="2"/>
      <c r="H72" s="2"/>
    </row>
    <row r="73" spans="1:8" ht="20.100000000000001" customHeight="1" x14ac:dyDescent="0.3">
      <c r="B73" t="s">
        <v>15</v>
      </c>
      <c r="C73" s="2"/>
      <c r="D73" s="2"/>
      <c r="E73" s="2"/>
      <c r="F73" s="2"/>
      <c r="G73" s="2"/>
      <c r="H73" s="2"/>
    </row>
    <row r="74" spans="1:8" ht="20.100000000000001" customHeight="1" x14ac:dyDescent="0.3">
      <c r="B74" s="17" t="s">
        <v>16</v>
      </c>
      <c r="C74" s="2"/>
      <c r="D74" s="2"/>
      <c r="E74" s="2"/>
      <c r="F74" s="2"/>
      <c r="G74" s="2"/>
      <c r="H74" s="2"/>
    </row>
    <row r="75" spans="1:8" ht="20.100000000000001" customHeight="1" x14ac:dyDescent="0.3">
      <c r="B75" s="5" t="s">
        <v>18</v>
      </c>
    </row>
    <row r="77" spans="1:8" x14ac:dyDescent="0.3">
      <c r="A77" s="26" t="s">
        <v>30</v>
      </c>
      <c r="B77" s="26" t="s">
        <v>31</v>
      </c>
    </row>
  </sheetData>
  <mergeCells count="8">
    <mergeCell ref="B1:H1"/>
    <mergeCell ref="B2:H2"/>
    <mergeCell ref="B3:H3"/>
    <mergeCell ref="B4:H4"/>
    <mergeCell ref="B5:B7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9BC582634D85478A37DBF5E33C48EA" ma:contentTypeVersion="11" ma:contentTypeDescription="Create a new document." ma:contentTypeScope="" ma:versionID="99a559da4afcb339ddaf2982b79ce546">
  <xsd:schema xmlns:xsd="http://www.w3.org/2001/XMLSchema" xmlns:xs="http://www.w3.org/2001/XMLSchema" xmlns:p="http://schemas.microsoft.com/office/2006/metadata/properties" xmlns:ns3="220b8d5d-1ab7-47a5-81bb-3ff09103559d" xmlns:ns4="cc2aefb3-148d-4155-9c2b-002fe85b3dca" targetNamespace="http://schemas.microsoft.com/office/2006/metadata/properties" ma:root="true" ma:fieldsID="5ef9af0c28537e6b554bfacd16384dc2" ns3:_="" ns4:_="">
    <xsd:import namespace="220b8d5d-1ab7-47a5-81bb-3ff09103559d"/>
    <xsd:import namespace="cc2aefb3-148d-4155-9c2b-002fe85b3d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0b8d5d-1ab7-47a5-81bb-3ff0910355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2aefb3-148d-4155-9c2b-002fe85b3dc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0E00FC-CCE6-41C6-8C3B-EC5B3B2918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0b8d5d-1ab7-47a5-81bb-3ff09103559d"/>
    <ds:schemaRef ds:uri="cc2aefb3-148d-4155-9c2b-002fe85b3d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93072F-260B-46BC-8CE7-DB2EE1C5499A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cc2aefb3-148d-4155-9c2b-002fe85b3dca"/>
    <ds:schemaRef ds:uri="220b8d5d-1ab7-47a5-81bb-3ff09103559d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9BA3662-F0E7-4714-9C06-0DD984F798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Trial Balance</vt:lpstr>
      <vt:lpstr>WES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Tyson MacGregor</cp:lastModifiedBy>
  <dcterms:created xsi:type="dcterms:W3CDTF">2017-07-28T17:35:19Z</dcterms:created>
  <dcterms:modified xsi:type="dcterms:W3CDTF">2020-04-11T01:55:02Z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0x010100CA9BC582634D85478A37DBF5E33C48EA</vt:lpwstr>
  </property>
</Properties>
</file>